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FEdwards\Documents\EAC\"/>
    </mc:Choice>
  </mc:AlternateContent>
  <xr:revisionPtr revIDLastSave="0" documentId="8_{A8370A1B-E42B-440B-AD0A-20FF682F614A}" xr6:coauthVersionLast="45" xr6:coauthVersionMax="45" xr10:uidLastSave="{00000000-0000-0000-0000-000000000000}"/>
  <bookViews>
    <workbookView xWindow="-110" yWindow="-110" windowWidth="19420" windowHeight="10420" xr2:uid="{10BAAA8C-9650-4891-9E9E-FAA6FDA32723}"/>
  </bookViews>
  <sheets>
    <sheet name="Calculator" sheetId="2" r:id="rId1"/>
    <sheet name="Ref" sheetId="3" state="hidden" r:id="rId2"/>
    <sheet name="Calculations" sheetId="4" state="hidden" r:id="rId3"/>
    <sheet name="Multipliers" sheetId="5" state="hidden" r:id="rId4"/>
    <sheet name="Summary Tables"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2" l="1"/>
  <c r="B6" i="4" l="1"/>
  <c r="B5" i="4"/>
  <c r="C9" i="1" s="1"/>
  <c r="B1" i="4" l="1"/>
  <c r="E5" i="4" l="1"/>
  <c r="C45" i="2" l="1"/>
  <c r="B8" i="4" s="1"/>
  <c r="C44" i="2"/>
  <c r="C13" i="1" l="1"/>
  <c r="C8" i="4"/>
  <c r="E6" i="4"/>
  <c r="B7" i="4"/>
  <c r="C10" i="1" l="1"/>
  <c r="C7" i="4"/>
  <c r="D7" i="4" s="1"/>
  <c r="C14" i="1"/>
  <c r="D8" i="4"/>
  <c r="E7" i="4" l="1"/>
  <c r="C11" i="1"/>
  <c r="C12" i="1" s="1"/>
  <c r="C15" i="1"/>
  <c r="E8" i="4"/>
</calcChain>
</file>

<file path=xl/sharedStrings.xml><?xml version="1.0" encoding="utf-8"?>
<sst xmlns="http://schemas.openxmlformats.org/spreadsheetml/2006/main" count="99" uniqueCount="78">
  <si>
    <t>Economic Impact Measure</t>
  </si>
  <si>
    <t>Direct</t>
  </si>
  <si>
    <t>Total</t>
  </si>
  <si>
    <t>Business Type</t>
  </si>
  <si>
    <t>Value (£)</t>
  </si>
  <si>
    <t>1. Income &amp; Expenditures</t>
  </si>
  <si>
    <t>Full-Time Employees</t>
  </si>
  <si>
    <t>Part-Time Employees</t>
  </si>
  <si>
    <t>Number of Employees</t>
  </si>
  <si>
    <t>Average Weeks Worked Annually (per employee)</t>
  </si>
  <si>
    <t>Example: Part-Time Employees</t>
  </si>
  <si>
    <t>Example: Seasonal Employees</t>
  </si>
  <si>
    <t>Contract Employees</t>
  </si>
  <si>
    <t>Seasonal or Temporary Employees</t>
  </si>
  <si>
    <t>Owners/ Directors</t>
  </si>
  <si>
    <t>It is assumed that all owners/directors work 52 weeks/year, so the "Average Weeks Worked" field for this row is locked.</t>
  </si>
  <si>
    <t>It is assumed that all full-time employees work 52 weeks/year, so the "Average Weeks Worked" field for this row is locked.</t>
  </si>
  <si>
    <t>2. Full-Time Equivalent Employment</t>
  </si>
  <si>
    <t>Total Jobs Supported</t>
  </si>
  <si>
    <t>Total Full-Time Equivalent Jobs Supported</t>
  </si>
  <si>
    <r>
      <rPr>
        <b/>
        <i/>
        <sz val="10"/>
        <color rgb="FF004274"/>
        <rFont val="Calibri"/>
        <family val="2"/>
        <scheme val="minor"/>
      </rPr>
      <t>Note:</t>
    </r>
    <r>
      <rPr>
        <i/>
        <sz val="10"/>
        <color rgb="FF004274"/>
        <rFont val="Calibri"/>
        <family val="2"/>
        <scheme val="minor"/>
      </rPr>
      <t xml:space="preserve"> Please do not skip this question. The question above is essential in calculating your business's economic impact based on the type of business you operate.</t>
    </r>
  </si>
  <si>
    <t>Business Type:</t>
  </si>
  <si>
    <t>Indirect</t>
  </si>
  <si>
    <t>Category</t>
  </si>
  <si>
    <t>GVA (Output, actual)</t>
  </si>
  <si>
    <t>GVA (ONS)</t>
  </si>
  <si>
    <t>Sales/ Expenditures (£)</t>
  </si>
  <si>
    <t>GVA (BMF)</t>
  </si>
  <si>
    <t>FTE Employment</t>
  </si>
  <si>
    <t>Ratios &amp; Multipliers</t>
  </si>
  <si>
    <t>Expenses: Labour Costs (£)</t>
  </si>
  <si>
    <t>Cost of Goods Sold (£)</t>
  </si>
  <si>
    <t>See the note below. The average part-time employee will work a 3 day week, which equates to 31 working weeks per year.</t>
  </si>
  <si>
    <t>See the note below. The average seasonal employee will work 5 months in the summer, which equates to 20 weeks per year.</t>
  </si>
  <si>
    <t>See the note below. The average contract employee will work full-time, which equates to 52 working weeks per year.</t>
  </si>
  <si>
    <t>The following table is designed to calculate the "full-time equivalent" employment supported by your business, or the number of jobs you support when all jobs (including part-time and seasonal) are converted into full-time hours. This is essential to calculating your economic impact in terms of the jobs you support. Please complete ALL RELEVANT fields in the table below entering ONLY numerical data related to the number of employees you support and the average number of hours they worked for you over the last financial year. Only whole numbers will be accepted. Examples and explanations are provided below to help you complete the table.</t>
  </si>
  <si>
    <r>
      <rPr>
        <b/>
        <i/>
        <sz val="10"/>
        <color rgb="FF004274"/>
        <rFont val="Calibri"/>
        <family val="2"/>
        <scheme val="minor"/>
      </rPr>
      <t>Note:</t>
    </r>
    <r>
      <rPr>
        <i/>
        <sz val="10"/>
        <color rgb="FF004274"/>
        <rFont val="Calibri"/>
        <family val="2"/>
        <scheme val="minor"/>
      </rPr>
      <t xml:space="preserve"> To calculate the average number of weeks worked for all part-time, seasonal or contract employees, divide each employee's working days by the number of working days per week and multiply this figure by the number of weeks they were employed during the year. E.g. For a part-time employee working 3 days in a 5 day working week for the whole year (52 weeks), this calculation would be: (3 days/ 5 days)*52 weeks = 31 weeks worked during the year.</t>
    </r>
  </si>
  <si>
    <t>Economic Impact Summary Tables</t>
  </si>
  <si>
    <t>Total Sales (£m)</t>
  </si>
  <si>
    <r>
      <rPr>
        <i/>
        <vertAlign val="superscript"/>
        <sz val="9"/>
        <rFont val="Calibri"/>
        <family val="2"/>
        <scheme val="minor"/>
      </rPr>
      <t>1</t>
    </r>
    <r>
      <rPr>
        <i/>
        <sz val="9"/>
        <rFont val="Calibri"/>
        <family val="2"/>
        <scheme val="minor"/>
      </rPr>
      <t xml:space="preserve"> Gross Value Added (GVA) represents your business's contribution to GDP. GVA is the value of goods and/or services produced, less the cost of all inputs and raw materials that are directly attributable to that production. </t>
    </r>
  </si>
  <si>
    <r>
      <rPr>
        <i/>
        <vertAlign val="superscript"/>
        <sz val="9"/>
        <rFont val="Calibri"/>
        <family val="2"/>
        <scheme val="minor"/>
      </rPr>
      <t>2</t>
    </r>
    <r>
      <rPr>
        <i/>
        <sz val="9"/>
        <rFont val="Calibri"/>
        <family val="2"/>
        <scheme val="minor"/>
      </rPr>
      <t xml:space="preserve"> Full-Time Equivalent (FTE) Jobs is a measure whereby part-time, seasonal and contract jobs working less than full-time hours are converted to full-time hours in order to help quantify the exact employment supported by your business. </t>
    </r>
  </si>
  <si>
    <r>
      <t>Direct GVA (£m)</t>
    </r>
    <r>
      <rPr>
        <vertAlign val="superscript"/>
        <sz val="10"/>
        <color rgb="FF000000"/>
        <rFont val="Calibri"/>
        <family val="2"/>
        <scheme val="minor"/>
      </rPr>
      <t>1</t>
    </r>
  </si>
  <si>
    <r>
      <t>Indirect GVA (£m)</t>
    </r>
    <r>
      <rPr>
        <vertAlign val="superscript"/>
        <sz val="10"/>
        <color rgb="FF000000"/>
        <rFont val="Calibri"/>
        <family val="2"/>
        <scheme val="minor"/>
      </rPr>
      <t>1</t>
    </r>
  </si>
  <si>
    <r>
      <t>Total GVA (£m)</t>
    </r>
    <r>
      <rPr>
        <vertAlign val="superscript"/>
        <sz val="10"/>
        <color rgb="FF000000"/>
        <rFont val="Calibri"/>
        <family val="2"/>
        <scheme val="minor"/>
      </rPr>
      <t>1</t>
    </r>
  </si>
  <si>
    <r>
      <t>Direct Employment (FTE Jobs)</t>
    </r>
    <r>
      <rPr>
        <vertAlign val="superscript"/>
        <sz val="10"/>
        <color rgb="FF000000"/>
        <rFont val="Calibri"/>
        <family val="2"/>
        <scheme val="minor"/>
      </rPr>
      <t>2</t>
    </r>
  </si>
  <si>
    <r>
      <t>Indirect Employment (FTE Jobs)</t>
    </r>
    <r>
      <rPr>
        <vertAlign val="superscript"/>
        <sz val="10"/>
        <color rgb="FF000000"/>
        <rFont val="Calibri"/>
        <family val="2"/>
        <scheme val="minor"/>
      </rPr>
      <t>2</t>
    </r>
  </si>
  <si>
    <r>
      <t>Total Employment (FTE Jobs)</t>
    </r>
    <r>
      <rPr>
        <vertAlign val="superscript"/>
        <sz val="10"/>
        <color rgb="FF000000"/>
        <rFont val="Calibri"/>
        <family val="2"/>
        <scheme val="minor"/>
      </rPr>
      <t>2</t>
    </r>
  </si>
  <si>
    <t>Example: Marine Income (£)</t>
  </si>
  <si>
    <t>Marine Income (£)</t>
  </si>
  <si>
    <t>Marine Gross Profits/Surplus (£)</t>
  </si>
  <si>
    <t>Boatbuilder</t>
  </si>
  <si>
    <t>Marine Equipment/ Accessories Manufacturer</t>
  </si>
  <si>
    <t>Boat Refit, Repair or Servicing</t>
  </si>
  <si>
    <t>Finance, Insurance or Legal Services</t>
  </si>
  <si>
    <t>Boat Transport/ Logistics</t>
  </si>
  <si>
    <t>Other Services</t>
  </si>
  <si>
    <r>
      <rPr>
        <b/>
        <i/>
        <sz val="10"/>
        <rFont val="Calibri"/>
        <family val="2"/>
        <scheme val="minor"/>
      </rPr>
      <t>Note:</t>
    </r>
    <r>
      <rPr>
        <i/>
        <sz val="10"/>
        <rFont val="Calibri"/>
        <family val="2"/>
        <scheme val="minor"/>
      </rPr>
      <t xml:space="preserve"> Ratios and multipliers based on calculations produced in: Key Performance Indicators for the Leisure, Superyacht and Small Commercial Marine Industry (2019), Economic Impact of UK Marine Industry (2014)</t>
    </r>
  </si>
  <si>
    <t>Ratios</t>
  </si>
  <si>
    <t>GVA</t>
  </si>
  <si>
    <t>FTE Jobs</t>
  </si>
  <si>
    <t>Induced</t>
  </si>
  <si>
    <t>Value</t>
  </si>
  <si>
    <t>Expenses: Cost of Goods Sold (£)*</t>
  </si>
  <si>
    <t>*excluding labour costs</t>
  </si>
  <si>
    <t>TO SEE YOUR RESULTS, CLICK HERE.</t>
  </si>
  <si>
    <t>Income, GVA and Employment Impacts</t>
  </si>
  <si>
    <t>Boat Distribution/Retail (including dealerships and brokerages)</t>
  </si>
  <si>
    <t>Marine Equipment/ Accessories Distribution/Retail (including chandleries)</t>
  </si>
  <si>
    <t>British Marine Non-Tourism Business Economic Impact Calculator</t>
  </si>
  <si>
    <t>Marine Business Training (including STCW, apprenticeships, etc.)</t>
  </si>
  <si>
    <t>Business Consulting Services (including HR/ Recruitment, management, marketing, etc.)</t>
  </si>
  <si>
    <t>Marine Engineering Services (including design, naval architecture and  surveying)</t>
  </si>
  <si>
    <t>Engines/Propulsion Systems Manufacturer</t>
  </si>
  <si>
    <t>Engines/Propulsion Systems Distribution/Retail</t>
  </si>
  <si>
    <t>Please select your business type from the drop-down list below:</t>
  </si>
  <si>
    <r>
      <t xml:space="preserve">The following table presents your company's economic impact in terms of the sales you generate, your Gross Value Added (GVA) contribution to the economy, and the full-time equivalent jobs you support. These figures include your </t>
    </r>
    <r>
      <rPr>
        <b/>
        <i/>
        <sz val="12"/>
        <color rgb="FF004274"/>
        <rFont val="Calibri"/>
        <family val="2"/>
        <scheme val="minor"/>
      </rPr>
      <t>direct</t>
    </r>
    <r>
      <rPr>
        <b/>
        <sz val="12"/>
        <color rgb="FF004274"/>
        <rFont val="Calibri"/>
        <family val="2"/>
        <scheme val="minor"/>
      </rPr>
      <t xml:space="preserve"> impact, generated through your company's sales and expenditures, as well as your business's contribution to wider business activity, through </t>
    </r>
    <r>
      <rPr>
        <b/>
        <i/>
        <sz val="12"/>
        <color rgb="FF004274"/>
        <rFont val="Calibri"/>
        <family val="2"/>
        <scheme val="minor"/>
      </rPr>
      <t>indirect</t>
    </r>
    <r>
      <rPr>
        <b/>
        <sz val="12"/>
        <color rgb="FF004274"/>
        <rFont val="Calibri"/>
        <family val="2"/>
        <scheme val="minor"/>
      </rPr>
      <t xml:space="preserve"> spending on supply chain purchases. </t>
    </r>
  </si>
  <si>
    <r>
      <t>The calculator below is designed to estimate the approximate economic contribution of your business to the UK economy. This is calculated in terms of your direct sales and expenditures and their contribution to UK GDP, and the indirect effect of this business activity in generating additional economic benefits, through supply chain spending.</t>
    </r>
    <r>
      <rPr>
        <b/>
        <u/>
        <sz val="12"/>
        <color rgb="FF004274"/>
        <rFont val="Calibri"/>
        <family val="2"/>
        <scheme val="minor"/>
      </rPr>
      <t xml:space="preserve"> Please follow the instructions for the calculator carefully. Please complete all relevant boxes highlighted yellow, do not leave out any information.</t>
    </r>
  </si>
  <si>
    <t>The following table is designed to collect data on your total marine income, as well as your expenditures related to the provision of these activities. This information is essential to calculating your economic impact in terms of income generated for the economy and the wider impact to the economy of spending on goods, services and labour to support your operations. Please complete the table in full, entering ONLY numerical data into the "Value" column. Either whole or decimal numbers will be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</si>
</sst>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809]#,##0.00"/>
    <numFmt numFmtId="166" formatCode="_-[$£-809]* #,##0.00_-;\-[$£-809]* #,##0.00_-;_-[$£-809]* &quot;-&quot;??_-;_-@_-"/>
  </numFmts>
  <fonts count="37" x14ac:knownFonts="1">
    <font>
      <sz val="11"/>
      <color theme="1"/>
      <name val="Calibri"/>
      <family val="2"/>
      <scheme val="minor"/>
    </font>
    <font>
      <sz val="11"/>
      <color theme="1"/>
      <name val="Calibri"/>
      <family val="2"/>
      <scheme val="minor"/>
    </font>
    <font>
      <b/>
      <sz val="10"/>
      <color theme="0"/>
      <name val="Calibri"/>
      <family val="2"/>
      <scheme val="minor"/>
    </font>
    <font>
      <b/>
      <sz val="10"/>
      <color rgb="FFFFFFFF"/>
      <name val="Calibri"/>
      <family val="2"/>
      <scheme val="minor"/>
    </font>
    <font>
      <sz val="10"/>
      <color rgb="FF000000"/>
      <name val="Calibri"/>
      <family val="2"/>
      <scheme val="minor"/>
    </font>
    <font>
      <sz val="10"/>
      <color rgb="FF000000"/>
      <name val="Calibri"/>
      <family val="2"/>
    </font>
    <font>
      <sz val="10.5"/>
      <color rgb="FF000000"/>
      <name val="Calibri"/>
      <family val="2"/>
    </font>
    <font>
      <b/>
      <sz val="12"/>
      <color rgb="FF004274"/>
      <name val="Calibri"/>
      <family val="2"/>
      <scheme val="minor"/>
    </font>
    <font>
      <sz val="12"/>
      <color rgb="FF004274"/>
      <name val="Calibri"/>
      <family val="2"/>
      <scheme val="minor"/>
    </font>
    <font>
      <b/>
      <sz val="26"/>
      <color rgb="FF004274"/>
      <name val="Calibri"/>
      <family val="2"/>
      <scheme val="minor"/>
    </font>
    <font>
      <sz val="11"/>
      <color rgb="FF004274"/>
      <name val="Calibri"/>
      <family val="2"/>
      <scheme val="minor"/>
    </font>
    <font>
      <b/>
      <sz val="11"/>
      <color rgb="FF004274"/>
      <name val="Calibri"/>
      <family val="2"/>
      <scheme val="minor"/>
    </font>
    <font>
      <sz val="10"/>
      <color rgb="FF004274"/>
      <name val="Calibri"/>
      <family val="2"/>
      <scheme val="minor"/>
    </font>
    <font>
      <b/>
      <sz val="10"/>
      <color rgb="FF004274"/>
      <name val="Calibri"/>
      <family val="2"/>
      <scheme val="minor"/>
    </font>
    <font>
      <i/>
      <sz val="10"/>
      <color rgb="FF004274"/>
      <name val="Calibri"/>
      <family val="2"/>
      <scheme val="minor"/>
    </font>
    <font>
      <i/>
      <sz val="9"/>
      <color rgb="FF004274"/>
      <name val="Calibri"/>
      <family val="2"/>
      <scheme val="minor"/>
    </font>
    <font>
      <b/>
      <i/>
      <sz val="10"/>
      <color rgb="FF004274"/>
      <name val="Calibri"/>
      <family val="2"/>
      <scheme val="minor"/>
    </font>
    <font>
      <b/>
      <sz val="22"/>
      <color theme="0"/>
      <name val="Calibri"/>
      <family val="2"/>
      <scheme val="minor"/>
    </font>
    <font>
      <sz val="10"/>
      <name val="Calibri"/>
      <family val="2"/>
      <scheme val="minor"/>
    </font>
    <font>
      <sz val="10"/>
      <color theme="1"/>
      <name val="Calibri"/>
      <family val="2"/>
      <scheme val="minor"/>
    </font>
    <font>
      <i/>
      <sz val="10"/>
      <color theme="1"/>
      <name val="Calibri"/>
      <family val="2"/>
      <scheme val="minor"/>
    </font>
    <font>
      <sz val="8"/>
      <name val="Calibri"/>
      <family val="2"/>
      <scheme val="minor"/>
    </font>
    <font>
      <i/>
      <sz val="10"/>
      <name val="Calibri"/>
      <family val="2"/>
      <scheme val="minor"/>
    </font>
    <font>
      <b/>
      <i/>
      <sz val="10"/>
      <name val="Calibri"/>
      <family val="2"/>
      <scheme val="minor"/>
    </font>
    <font>
      <sz val="10"/>
      <color theme="1"/>
      <name val="Calibri Light"/>
      <family val="2"/>
      <scheme val="major"/>
    </font>
    <font>
      <b/>
      <u/>
      <sz val="12"/>
      <color rgb="FF004274"/>
      <name val="Calibri"/>
      <family val="2"/>
      <scheme val="minor"/>
    </font>
    <font>
      <b/>
      <sz val="11"/>
      <color theme="0"/>
      <name val="Calibri"/>
      <family val="2"/>
      <scheme val="minor"/>
    </font>
    <font>
      <i/>
      <sz val="9"/>
      <name val="Calibri"/>
      <family val="2"/>
      <scheme val="minor"/>
    </font>
    <font>
      <i/>
      <vertAlign val="superscript"/>
      <sz val="9"/>
      <name val="Calibri"/>
      <family val="2"/>
      <scheme val="minor"/>
    </font>
    <font>
      <b/>
      <sz val="11"/>
      <color rgb="FFFFFFFF"/>
      <name val="Calibri"/>
      <family val="2"/>
      <scheme val="minor"/>
    </font>
    <font>
      <vertAlign val="superscript"/>
      <sz val="10"/>
      <color rgb="FF000000"/>
      <name val="Calibri"/>
      <family val="2"/>
      <scheme val="minor"/>
    </font>
    <font>
      <b/>
      <i/>
      <sz val="12"/>
      <color rgb="FF004274"/>
      <name val="Calibri"/>
      <family val="2"/>
      <scheme val="minor"/>
    </font>
    <font>
      <u/>
      <sz val="11"/>
      <color theme="10"/>
      <name val="Calibri"/>
      <family val="2"/>
      <scheme val="minor"/>
    </font>
    <font>
      <u/>
      <sz val="22"/>
      <color theme="10"/>
      <name val="Calibri"/>
      <family val="2"/>
      <scheme val="minor"/>
    </font>
    <font>
      <sz val="10"/>
      <name val="Calibri"/>
      <family val="2"/>
    </font>
    <font>
      <sz val="11"/>
      <name val="Calibri"/>
      <family val="2"/>
      <scheme val="minor"/>
    </font>
    <font>
      <i/>
      <sz val="11"/>
      <color rgb="FF004274"/>
      <name val="Calibri"/>
      <family val="2"/>
      <scheme val="minor"/>
    </font>
  </fonts>
  <fills count="7">
    <fill>
      <patternFill patternType="none"/>
    </fill>
    <fill>
      <patternFill patternType="gray125"/>
    </fill>
    <fill>
      <patternFill patternType="solid">
        <fgColor rgb="FF002B7F"/>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cellStyleXfs>
  <cellXfs count="104">
    <xf numFmtId="0" fontId="0" fillId="0" borderId="0" xfId="0"/>
    <xf numFmtId="0" fontId="2" fillId="2" borderId="0" xfId="0" applyFont="1" applyFill="1" applyAlignment="1">
      <alignment horizontal="center" vertical="center" wrapText="1"/>
    </xf>
    <xf numFmtId="0" fontId="0" fillId="0" borderId="0" xfId="0" applyAlignment="1">
      <alignment horizontal="center"/>
    </xf>
    <xf numFmtId="0" fontId="10" fillId="0" borderId="0" xfId="0" applyFont="1"/>
    <xf numFmtId="0" fontId="10" fillId="0" borderId="0" xfId="0" applyFont="1" applyBorder="1"/>
    <xf numFmtId="0" fontId="7" fillId="0" borderId="0" xfId="0" applyFont="1" applyBorder="1" applyAlignment="1">
      <alignment horizontal="center"/>
    </xf>
    <xf numFmtId="0" fontId="10" fillId="0" borderId="0" xfId="0" applyFont="1" applyAlignment="1">
      <alignment vertical="center"/>
    </xf>
    <xf numFmtId="0" fontId="10" fillId="3" borderId="4" xfId="0" applyFont="1" applyFill="1" applyBorder="1"/>
    <xf numFmtId="0" fontId="10" fillId="0" borderId="5" xfId="0" applyFont="1" applyBorder="1"/>
    <xf numFmtId="0" fontId="11" fillId="0" borderId="0" xfId="0" applyFont="1" applyAlignment="1">
      <alignment horizontal="center" vertical="center"/>
    </xf>
    <xf numFmtId="0" fontId="11" fillId="0" borderId="0" xfId="0" applyFont="1" applyAlignment="1">
      <alignment horizontal="center" vertical="center" wrapText="1"/>
    </xf>
    <xf numFmtId="3" fontId="12" fillId="0" borderId="0" xfId="0" applyNumberFormat="1" applyFont="1" applyAlignment="1" applyProtection="1">
      <alignment horizontal="center" vertical="center"/>
      <protection locked="0"/>
    </xf>
    <xf numFmtId="0" fontId="10" fillId="0" borderId="9" xfId="0" applyFont="1" applyBorder="1"/>
    <xf numFmtId="0" fontId="15" fillId="0" borderId="0" xfId="0" applyFont="1" applyAlignment="1">
      <alignment horizontal="left" vertical="center"/>
    </xf>
    <xf numFmtId="0" fontId="13" fillId="0" borderId="6" xfId="0" applyFont="1" applyBorder="1" applyAlignment="1">
      <alignment horizontal="center"/>
    </xf>
    <xf numFmtId="0" fontId="2" fillId="4" borderId="6" xfId="0" applyFont="1" applyFill="1" applyBorder="1" applyAlignment="1">
      <alignment horizontal="left" vertical="center" wrapText="1"/>
    </xf>
    <xf numFmtId="0" fontId="14" fillId="0" borderId="0" xfId="0" applyFont="1" applyBorder="1" applyAlignment="1"/>
    <xf numFmtId="0" fontId="12" fillId="0" borderId="6" xfId="0" applyFont="1" applyFill="1" applyBorder="1" applyAlignment="1">
      <alignment vertical="center"/>
    </xf>
    <xf numFmtId="0" fontId="18" fillId="5" borderId="6" xfId="0" applyFont="1" applyFill="1" applyBorder="1" applyAlignment="1">
      <alignment horizontal="left" vertical="center" wrapText="1"/>
    </xf>
    <xf numFmtId="166" fontId="18" fillId="5" borderId="6" xfId="1" applyNumberFormat="1" applyFont="1" applyFill="1" applyBorder="1" applyAlignment="1">
      <alignment horizontal="left" vertical="center"/>
    </xf>
    <xf numFmtId="3" fontId="12" fillId="0" borderId="6" xfId="0" applyNumberFormat="1" applyFont="1" applyFill="1" applyBorder="1" applyAlignment="1" applyProtection="1">
      <alignment horizontal="center" vertical="center"/>
    </xf>
    <xf numFmtId="3" fontId="18" fillId="5" borderId="6" xfId="1" applyNumberFormat="1" applyFont="1" applyFill="1" applyBorder="1" applyAlignment="1">
      <alignment horizontal="center" vertical="center"/>
    </xf>
    <xf numFmtId="0" fontId="19" fillId="0" borderId="0" xfId="0" applyFont="1"/>
    <xf numFmtId="0" fontId="3" fillId="2" borderId="10" xfId="0" applyFont="1" applyFill="1" applyBorder="1" applyAlignment="1">
      <alignment horizontal="center" vertical="center" wrapText="1" readingOrder="1"/>
    </xf>
    <xf numFmtId="0" fontId="5" fillId="0" borderId="6" xfId="0" applyFont="1" applyBorder="1" applyAlignment="1">
      <alignment horizontal="left" vertical="center" wrapText="1" readingOrder="1"/>
    </xf>
    <xf numFmtId="166" fontId="19" fillId="0" borderId="6" xfId="0" applyNumberFormat="1" applyFont="1" applyBorder="1"/>
    <xf numFmtId="0" fontId="3" fillId="2" borderId="10" xfId="0" applyFont="1" applyFill="1" applyBorder="1" applyAlignment="1">
      <alignment horizontal="left" vertical="center" wrapText="1" readingOrder="1"/>
    </xf>
    <xf numFmtId="3" fontId="20" fillId="0" borderId="0" xfId="0" applyNumberFormat="1" applyFont="1"/>
    <xf numFmtId="3" fontId="20" fillId="0" borderId="2" xfId="0" applyNumberFormat="1" applyFont="1" applyBorder="1"/>
    <xf numFmtId="0" fontId="0" fillId="0" borderId="1" xfId="0" applyBorder="1"/>
    <xf numFmtId="0" fontId="0" fillId="0" borderId="3" xfId="0" applyBorder="1"/>
    <xf numFmtId="166" fontId="19" fillId="5" borderId="6" xfId="0" applyNumberFormat="1" applyFont="1" applyFill="1" applyBorder="1"/>
    <xf numFmtId="9" fontId="19" fillId="0" borderId="0" xfId="2" applyFont="1" applyBorder="1" applyAlignment="1">
      <alignment horizontal="center"/>
    </xf>
    <xf numFmtId="2" fontId="19" fillId="0" borderId="0" xfId="0" applyNumberFormat="1" applyFont="1" applyBorder="1" applyAlignment="1">
      <alignment horizontal="center"/>
    </xf>
    <xf numFmtId="0" fontId="5" fillId="0" borderId="4" xfId="0" applyFont="1" applyBorder="1" applyAlignment="1">
      <alignment horizontal="left" vertical="center" wrapText="1" readingOrder="1"/>
    </xf>
    <xf numFmtId="0" fontId="3" fillId="2" borderId="1" xfId="0" applyFont="1" applyFill="1" applyBorder="1" applyAlignment="1">
      <alignment horizontal="center" vertical="center" wrapText="1" readingOrder="1"/>
    </xf>
    <xf numFmtId="0" fontId="22" fillId="0" borderId="0" xfId="0" applyFont="1" applyBorder="1" applyAlignment="1"/>
    <xf numFmtId="0" fontId="6" fillId="0" borderId="0" xfId="0" applyFont="1" applyAlignment="1">
      <alignment horizontal="center" wrapText="1" readingOrder="1"/>
    </xf>
    <xf numFmtId="2" fontId="19" fillId="0" borderId="6" xfId="0" applyNumberFormat="1" applyFont="1" applyFill="1" applyBorder="1" applyAlignment="1">
      <alignment horizontal="center"/>
    </xf>
    <xf numFmtId="0" fontId="0" fillId="0" borderId="0" xfId="0" applyBorder="1"/>
    <xf numFmtId="0" fontId="24" fillId="0" borderId="0" xfId="0" applyFont="1"/>
    <xf numFmtId="166" fontId="12" fillId="6" borderId="6" xfId="0" applyNumberFormat="1" applyFont="1" applyFill="1" applyBorder="1" applyAlignment="1" applyProtection="1">
      <alignment horizontal="center" vertical="center"/>
      <protection locked="0"/>
    </xf>
    <xf numFmtId="3" fontId="12" fillId="6" borderId="6" xfId="0" applyNumberFormat="1" applyFont="1" applyFill="1" applyBorder="1" applyAlignment="1" applyProtection="1">
      <alignment horizontal="center" vertical="center"/>
      <protection locked="0"/>
    </xf>
    <xf numFmtId="166" fontId="12" fillId="0" borderId="6" xfId="0" applyNumberFormat="1" applyFont="1" applyFill="1" applyBorder="1" applyAlignment="1" applyProtection="1">
      <alignment horizontal="center" vertical="center"/>
    </xf>
    <xf numFmtId="0" fontId="7" fillId="0" borderId="0" xfId="0" applyFont="1" applyBorder="1" applyAlignment="1">
      <alignment vertical="center" wrapText="1"/>
    </xf>
    <xf numFmtId="0" fontId="3" fillId="2" borderId="1" xfId="0" applyFont="1" applyFill="1" applyBorder="1" applyAlignment="1">
      <alignment horizontal="center" vertical="center" wrapText="1" readingOrder="1"/>
    </xf>
    <xf numFmtId="0" fontId="10" fillId="0" borderId="0" xfId="0" applyFont="1" applyFill="1" applyBorder="1"/>
    <xf numFmtId="0" fontId="2"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2" fillId="0" borderId="0" xfId="0" applyFont="1" applyFill="1" applyBorder="1" applyAlignment="1">
      <alignment vertical="center"/>
    </xf>
    <xf numFmtId="3" fontId="27" fillId="0" borderId="5" xfId="1" applyNumberFormat="1" applyFont="1" applyFill="1" applyBorder="1" applyAlignment="1" applyProtection="1">
      <alignment vertical="center" wrapText="1"/>
    </xf>
    <xf numFmtId="0" fontId="26" fillId="2" borderId="0" xfId="0" applyFont="1" applyFill="1" applyAlignment="1">
      <alignment horizontal="center" vertical="center" wrapText="1"/>
    </xf>
    <xf numFmtId="0" fontId="29" fillId="2" borderId="0" xfId="0" applyFont="1" applyFill="1" applyAlignment="1">
      <alignment horizontal="center" vertical="center" wrapText="1" readingOrder="1"/>
    </xf>
    <xf numFmtId="0" fontId="4" fillId="0" borderId="1" xfId="0" applyFont="1" applyBorder="1" applyAlignment="1">
      <alignment horizontal="center" vertical="center" wrapText="1" readingOrder="1"/>
    </xf>
    <xf numFmtId="165" fontId="4" fillId="0" borderId="1" xfId="0" applyNumberFormat="1" applyFont="1" applyBorder="1" applyAlignment="1">
      <alignment horizontal="center" vertical="center" wrapText="1" readingOrder="1"/>
    </xf>
    <xf numFmtId="0" fontId="4" fillId="0" borderId="0" xfId="0" applyFont="1" applyAlignment="1">
      <alignment horizontal="center" vertical="center" wrapText="1" readingOrder="1"/>
    </xf>
    <xf numFmtId="165" fontId="4" fillId="0" borderId="0" xfId="0" applyNumberFormat="1" applyFont="1" applyAlignment="1">
      <alignment horizontal="center" vertical="center" wrapText="1" readingOrder="1"/>
    </xf>
    <xf numFmtId="4" fontId="4" fillId="0" borderId="0" xfId="0" applyNumberFormat="1" applyFont="1" applyAlignment="1">
      <alignment horizontal="center" vertical="center" wrapText="1" readingOrder="1"/>
    </xf>
    <xf numFmtId="4" fontId="4" fillId="0" borderId="1" xfId="0" applyNumberFormat="1" applyFont="1" applyBorder="1" applyAlignment="1">
      <alignment horizontal="center" vertical="center" wrapText="1" readingOrder="1"/>
    </xf>
    <xf numFmtId="0" fontId="0" fillId="0" borderId="5" xfId="0" applyBorder="1"/>
    <xf numFmtId="166" fontId="11" fillId="0" borderId="0" xfId="0" applyNumberFormat="1" applyFont="1" applyAlignment="1">
      <alignment horizontal="center" vertical="center"/>
    </xf>
    <xf numFmtId="2" fontId="19" fillId="0" borderId="0" xfId="1" applyNumberFormat="1" applyFont="1" applyFill="1" applyBorder="1" applyAlignment="1">
      <alignment horizontal="center"/>
    </xf>
    <xf numFmtId="164" fontId="19" fillId="0" borderId="0" xfId="1" applyFont="1" applyFill="1" applyBorder="1" applyAlignment="1">
      <alignment horizontal="center"/>
    </xf>
    <xf numFmtId="164" fontId="19" fillId="0" borderId="0" xfId="1" applyFont="1" applyFill="1" applyAlignment="1">
      <alignment horizontal="center"/>
    </xf>
    <xf numFmtId="9" fontId="19" fillId="0" borderId="0" xfId="2" applyFont="1"/>
    <xf numFmtId="164" fontId="0" fillId="0" borderId="0" xfId="0" applyNumberFormat="1"/>
    <xf numFmtId="4" fontId="19" fillId="0" borderId="6" xfId="0" applyNumberFormat="1" applyFont="1" applyBorder="1" applyAlignment="1">
      <alignment horizontal="center"/>
    </xf>
    <xf numFmtId="9" fontId="19" fillId="0" borderId="6" xfId="2" applyFont="1" applyFill="1" applyBorder="1" applyAlignment="1">
      <alignment horizontal="center"/>
    </xf>
    <xf numFmtId="2" fontId="0" fillId="0" borderId="0" xfId="0" applyNumberFormat="1"/>
    <xf numFmtId="9" fontId="0" fillId="0" borderId="0" xfId="2" applyNumberFormat="1" applyFont="1"/>
    <xf numFmtId="9" fontId="18" fillId="0" borderId="6" xfId="2" applyFont="1" applyFill="1" applyBorder="1" applyAlignment="1">
      <alignment horizontal="center"/>
    </xf>
    <xf numFmtId="2" fontId="18" fillId="0" borderId="6" xfId="0" applyNumberFormat="1" applyFont="1" applyFill="1" applyBorder="1" applyAlignment="1">
      <alignment horizontal="center"/>
    </xf>
    <xf numFmtId="0" fontId="19" fillId="0" borderId="0" xfId="2" applyNumberFormat="1" applyFont="1"/>
    <xf numFmtId="0" fontId="34" fillId="0" borderId="6" xfId="0" applyFont="1" applyFill="1" applyBorder="1" applyAlignment="1">
      <alignment horizontal="left" vertical="center" wrapText="1" readingOrder="1"/>
    </xf>
    <xf numFmtId="0" fontId="35" fillId="0" borderId="0" xfId="0" applyFont="1" applyFill="1"/>
    <xf numFmtId="0" fontId="34" fillId="0" borderId="6" xfId="0" applyFont="1" applyFill="1" applyBorder="1" applyAlignment="1">
      <alignment horizontal="left" vertical="center" readingOrder="1"/>
    </xf>
    <xf numFmtId="3" fontId="36" fillId="0" borderId="0" xfId="0" applyNumberFormat="1" applyFont="1" applyAlignment="1">
      <alignment horizontal="left"/>
    </xf>
    <xf numFmtId="0" fontId="33" fillId="0" borderId="0" xfId="3" applyFont="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3" fontId="2" fillId="4" borderId="2" xfId="1" applyNumberFormat="1" applyFont="1" applyFill="1" applyBorder="1" applyAlignment="1" applyProtection="1">
      <alignment horizontal="center" vertical="center"/>
    </xf>
    <xf numFmtId="3" fontId="2" fillId="4" borderId="3" xfId="1" applyNumberFormat="1" applyFont="1" applyFill="1" applyBorder="1" applyAlignment="1" applyProtection="1">
      <alignment horizontal="center" vertical="center"/>
    </xf>
    <xf numFmtId="4" fontId="2" fillId="4" borderId="2" xfId="1" applyNumberFormat="1" applyFont="1" applyFill="1" applyBorder="1" applyAlignment="1" applyProtection="1">
      <alignment horizontal="center" vertical="center"/>
    </xf>
    <xf numFmtId="4" fontId="2" fillId="4" borderId="3" xfId="1" applyNumberFormat="1" applyFont="1" applyFill="1" applyBorder="1" applyAlignment="1" applyProtection="1">
      <alignment horizontal="center" vertical="center"/>
    </xf>
    <xf numFmtId="0" fontId="17" fillId="2" borderId="0" xfId="0" applyFont="1" applyFill="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9" fillId="0" borderId="0" xfId="0" applyFont="1" applyAlignment="1">
      <alignment horizontal="center"/>
    </xf>
    <xf numFmtId="3" fontId="12" fillId="6" borderId="2" xfId="0" applyNumberFormat="1" applyFont="1" applyFill="1" applyBorder="1" applyAlignment="1">
      <alignment horizontal="center"/>
    </xf>
    <xf numFmtId="3" fontId="12" fillId="6" borderId="1" xfId="0" applyNumberFormat="1" applyFont="1" applyFill="1" applyBorder="1" applyAlignment="1">
      <alignment horizontal="center"/>
    </xf>
    <xf numFmtId="3" fontId="12" fillId="6" borderId="3" xfId="0" applyNumberFormat="1" applyFont="1" applyFill="1" applyBorder="1" applyAlignment="1">
      <alignment horizontal="center"/>
    </xf>
    <xf numFmtId="0" fontId="14" fillId="0" borderId="7" xfId="0" applyFont="1" applyBorder="1" applyAlignment="1">
      <alignment horizontal="left"/>
    </xf>
    <xf numFmtId="0" fontId="14" fillId="0" borderId="8" xfId="0" applyFont="1" applyBorder="1" applyAlignment="1">
      <alignment horizontal="left"/>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2" xfId="0" applyFont="1" applyBorder="1" applyAlignment="1">
      <alignment horizontal="center"/>
    </xf>
    <xf numFmtId="0" fontId="7" fillId="0" borderId="1" xfId="0" applyFont="1" applyBorder="1" applyAlignment="1">
      <alignment horizontal="center"/>
    </xf>
    <xf numFmtId="0" fontId="7" fillId="0" borderId="3" xfId="0" applyFont="1" applyBorder="1" applyAlignment="1">
      <alignment horizontal="center"/>
    </xf>
    <xf numFmtId="0" fontId="3" fillId="2" borderId="2"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3" fontId="27" fillId="0" borderId="0" xfId="1" applyNumberFormat="1" applyFont="1" applyFill="1" applyBorder="1" applyAlignment="1" applyProtection="1">
      <alignment horizontal="lef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1</xdr:row>
      <xdr:rowOff>98305</xdr:rowOff>
    </xdr:from>
    <xdr:to>
      <xdr:col>1</xdr:col>
      <xdr:colOff>2628900</xdr:colOff>
      <xdr:row>8</xdr:row>
      <xdr:rowOff>29121</xdr:rowOff>
    </xdr:to>
    <xdr:pic>
      <xdr:nvPicPr>
        <xdr:cNvPr id="2" name="Picture 1">
          <a:extLst>
            <a:ext uri="{FF2B5EF4-FFF2-40B4-BE49-F238E27FC236}">
              <a16:creationId xmlns:a16="http://schemas.microsoft.com/office/drawing/2014/main" id="{1A85B4AC-5664-493D-89EF-F269EC698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0" y="279280"/>
          <a:ext cx="2743200" cy="12643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DE59B-633B-4D46-8362-3684D2820D00}">
  <dimension ref="B12:K48"/>
  <sheetViews>
    <sheetView showGridLines="0" tabSelected="1" zoomScale="90" zoomScaleNormal="90" workbookViewId="0">
      <selection activeCell="D40" sqref="D40"/>
    </sheetView>
  </sheetViews>
  <sheetFormatPr defaultColWidth="9.1796875" defaultRowHeight="14.5" x14ac:dyDescent="0.35"/>
  <cols>
    <col min="1" max="1" width="6" style="3" customWidth="1"/>
    <col min="2" max="2" width="52.453125" style="3" customWidth="1"/>
    <col min="3" max="3" width="17.26953125" style="3" customWidth="1"/>
    <col min="4" max="4" width="24.453125" style="3" customWidth="1"/>
    <col min="5" max="6" width="31.1796875" style="3" customWidth="1"/>
    <col min="7" max="7" width="15.453125" style="3" customWidth="1"/>
    <col min="8" max="8" width="17" style="3" customWidth="1"/>
    <col min="9" max="9" width="3.1796875" style="3" customWidth="1"/>
    <col min="10" max="16384" width="9.1796875" style="3"/>
  </cols>
  <sheetData>
    <row r="12" spans="2:8" ht="33.5" x14ac:dyDescent="0.75">
      <c r="B12" s="88" t="s">
        <v>68</v>
      </c>
      <c r="C12" s="88"/>
      <c r="D12" s="88"/>
      <c r="E12" s="88"/>
      <c r="F12" s="88"/>
      <c r="G12" s="88"/>
      <c r="H12" s="88"/>
    </row>
    <row r="14" spans="2:8" ht="67.5" customHeight="1" x14ac:dyDescent="0.35">
      <c r="B14" s="94" t="s">
        <v>76</v>
      </c>
      <c r="C14" s="95"/>
      <c r="D14" s="95"/>
      <c r="E14" s="95"/>
      <c r="F14" s="95"/>
      <c r="G14" s="95"/>
      <c r="H14" s="96"/>
    </row>
    <row r="15" spans="2:8" s="4" customFormat="1" ht="15.5" x14ac:dyDescent="0.35">
      <c r="B15" s="5"/>
      <c r="C15" s="5"/>
      <c r="D15" s="5"/>
      <c r="E15" s="5"/>
      <c r="F15" s="5"/>
      <c r="G15" s="5"/>
      <c r="H15" s="5"/>
    </row>
    <row r="16" spans="2:8" s="4" customFormat="1" ht="15.5" x14ac:dyDescent="0.35">
      <c r="B16" s="97" t="s">
        <v>74</v>
      </c>
      <c r="C16" s="98"/>
      <c r="D16" s="98"/>
      <c r="E16" s="99"/>
      <c r="F16" s="5"/>
      <c r="G16" s="5"/>
      <c r="H16" s="5"/>
    </row>
    <row r="17" spans="2:11" ht="15.75" customHeight="1" x14ac:dyDescent="0.35">
      <c r="B17" s="14" t="s">
        <v>3</v>
      </c>
      <c r="C17" s="89" t="s">
        <v>50</v>
      </c>
      <c r="D17" s="90"/>
      <c r="E17" s="91"/>
      <c r="F17" s="76"/>
    </row>
    <row r="18" spans="2:11" ht="15.75" customHeight="1" x14ac:dyDescent="0.35">
      <c r="B18" s="16" t="s">
        <v>20</v>
      </c>
      <c r="C18" s="16"/>
      <c r="D18" s="16"/>
      <c r="E18" s="16"/>
      <c r="F18" s="16"/>
    </row>
    <row r="19" spans="2:11" ht="15.75" customHeight="1" x14ac:dyDescent="0.35"/>
    <row r="20" spans="2:11" ht="34.5" customHeight="1" x14ac:dyDescent="0.35">
      <c r="B20" s="84" t="s">
        <v>5</v>
      </c>
      <c r="C20" s="84"/>
      <c r="D20" s="84"/>
      <c r="E20" s="84"/>
      <c r="F20" s="84"/>
      <c r="G20" s="84"/>
      <c r="H20" s="84"/>
    </row>
    <row r="21" spans="2:11" ht="23.25" customHeight="1" x14ac:dyDescent="0.35">
      <c r="B21" s="85" t="s">
        <v>77</v>
      </c>
      <c r="C21" s="86"/>
      <c r="D21" s="86"/>
      <c r="E21" s="86"/>
      <c r="F21" s="86"/>
      <c r="G21" s="86"/>
      <c r="H21" s="87"/>
    </row>
    <row r="22" spans="2:11" s="6" customFormat="1" ht="40.5" customHeight="1" x14ac:dyDescent="0.35">
      <c r="B22" s="85"/>
      <c r="C22" s="86"/>
      <c r="D22" s="86"/>
      <c r="E22" s="86"/>
      <c r="F22" s="86"/>
      <c r="G22" s="86"/>
      <c r="H22" s="87"/>
      <c r="I22" s="3"/>
      <c r="J22" s="3"/>
      <c r="K22" s="3"/>
    </row>
    <row r="23" spans="2:11" ht="1.5" customHeight="1" x14ac:dyDescent="0.35">
      <c r="B23" s="7"/>
      <c r="H23" s="8"/>
    </row>
    <row r="24" spans="2:11" ht="24.75" customHeight="1" x14ac:dyDescent="0.35">
      <c r="B24" s="7"/>
      <c r="C24" s="1" t="s">
        <v>4</v>
      </c>
      <c r="D24" s="9"/>
      <c r="E24" s="9"/>
      <c r="F24" s="10"/>
      <c r="H24" s="8"/>
    </row>
    <row r="25" spans="2:11" ht="16.5" customHeight="1" x14ac:dyDescent="0.35">
      <c r="B25" s="18" t="s">
        <v>47</v>
      </c>
      <c r="C25" s="19">
        <v>213467.68</v>
      </c>
      <c r="D25" s="13"/>
      <c r="E25" s="9"/>
      <c r="F25" s="9"/>
      <c r="H25" s="8"/>
    </row>
    <row r="26" spans="2:11" ht="16.5" customHeight="1" x14ac:dyDescent="0.35">
      <c r="B26" s="17" t="s">
        <v>48</v>
      </c>
      <c r="C26" s="41"/>
      <c r="D26" s="13"/>
      <c r="E26" s="9"/>
      <c r="F26" s="9"/>
      <c r="H26" s="8"/>
    </row>
    <row r="27" spans="2:11" ht="16.5" customHeight="1" x14ac:dyDescent="0.35">
      <c r="B27" s="17" t="s">
        <v>49</v>
      </c>
      <c r="C27" s="43">
        <f>C26-C28</f>
        <v>0</v>
      </c>
      <c r="D27" s="13"/>
      <c r="E27" s="9"/>
      <c r="F27" s="9"/>
      <c r="H27" s="8"/>
    </row>
    <row r="28" spans="2:11" ht="16.5" customHeight="1" x14ac:dyDescent="0.35">
      <c r="B28" s="17" t="s">
        <v>62</v>
      </c>
      <c r="C28" s="41"/>
      <c r="D28" s="13" t="s">
        <v>63</v>
      </c>
      <c r="E28" s="60"/>
      <c r="F28" s="9"/>
      <c r="H28" s="8"/>
    </row>
    <row r="29" spans="2:11" ht="16.5" customHeight="1" x14ac:dyDescent="0.35">
      <c r="B29" s="17" t="s">
        <v>30</v>
      </c>
      <c r="C29" s="41"/>
      <c r="D29" s="13"/>
      <c r="E29" s="9"/>
      <c r="F29" s="9"/>
      <c r="H29" s="8"/>
    </row>
    <row r="30" spans="2:11" ht="15" customHeight="1" x14ac:dyDescent="0.35">
      <c r="B30" s="92"/>
      <c r="C30" s="93"/>
      <c r="D30" s="93"/>
      <c r="E30" s="93"/>
      <c r="F30" s="93"/>
      <c r="G30" s="93"/>
      <c r="H30" s="12"/>
    </row>
    <row r="31" spans="2:11" ht="15.75" customHeight="1" x14ac:dyDescent="0.35"/>
    <row r="32" spans="2:11" ht="33.75" customHeight="1" x14ac:dyDescent="0.35">
      <c r="B32" s="84" t="s">
        <v>17</v>
      </c>
      <c r="C32" s="84"/>
      <c r="D32" s="84"/>
      <c r="E32" s="84"/>
      <c r="F32" s="84"/>
      <c r="G32" s="84"/>
      <c r="H32" s="84"/>
    </row>
    <row r="33" spans="2:11" ht="33" customHeight="1" x14ac:dyDescent="0.35">
      <c r="B33" s="85" t="s">
        <v>35</v>
      </c>
      <c r="C33" s="86"/>
      <c r="D33" s="86"/>
      <c r="E33" s="86"/>
      <c r="F33" s="86"/>
      <c r="G33" s="86"/>
      <c r="H33" s="87"/>
    </row>
    <row r="34" spans="2:11" ht="45" customHeight="1" x14ac:dyDescent="0.35">
      <c r="B34" s="85"/>
      <c r="C34" s="86"/>
      <c r="D34" s="86"/>
      <c r="E34" s="86"/>
      <c r="F34" s="86"/>
      <c r="G34" s="86"/>
      <c r="H34" s="87"/>
    </row>
    <row r="35" spans="2:11" s="6" customFormat="1" ht="15.75" customHeight="1" x14ac:dyDescent="0.35">
      <c r="B35" s="7"/>
      <c r="C35" s="3"/>
      <c r="D35" s="3"/>
      <c r="E35" s="3"/>
      <c r="F35" s="3"/>
      <c r="G35" s="3"/>
      <c r="H35" s="8"/>
      <c r="I35" s="3"/>
      <c r="J35" s="3"/>
      <c r="K35" s="3"/>
    </row>
    <row r="36" spans="2:11" ht="29.25" customHeight="1" x14ac:dyDescent="0.35">
      <c r="B36" s="7"/>
      <c r="C36" s="1" t="s">
        <v>8</v>
      </c>
      <c r="D36" s="1" t="s">
        <v>9</v>
      </c>
      <c r="E36" s="9"/>
      <c r="H36" s="8"/>
    </row>
    <row r="37" spans="2:11" ht="15.75" customHeight="1" x14ac:dyDescent="0.35">
      <c r="B37" s="18" t="s">
        <v>10</v>
      </c>
      <c r="C37" s="21">
        <v>3</v>
      </c>
      <c r="D37" s="21">
        <v>31</v>
      </c>
      <c r="E37" s="9"/>
      <c r="H37" s="8"/>
    </row>
    <row r="38" spans="2:11" ht="15.75" customHeight="1" x14ac:dyDescent="0.35">
      <c r="B38" s="18" t="s">
        <v>11</v>
      </c>
      <c r="C38" s="21">
        <v>2</v>
      </c>
      <c r="D38" s="21">
        <v>20</v>
      </c>
      <c r="E38" s="9"/>
      <c r="H38" s="8"/>
    </row>
    <row r="39" spans="2:11" ht="15.75" customHeight="1" x14ac:dyDescent="0.35">
      <c r="B39" s="17" t="s">
        <v>14</v>
      </c>
      <c r="C39" s="42"/>
      <c r="D39" s="20">
        <v>52</v>
      </c>
      <c r="E39" s="13" t="s">
        <v>15</v>
      </c>
      <c r="H39" s="8"/>
    </row>
    <row r="40" spans="2:11" x14ac:dyDescent="0.35">
      <c r="B40" s="17" t="s">
        <v>6</v>
      </c>
      <c r="C40" s="42"/>
      <c r="D40" s="20">
        <v>52</v>
      </c>
      <c r="E40" s="13" t="s">
        <v>16</v>
      </c>
      <c r="H40" s="8"/>
    </row>
    <row r="41" spans="2:11" ht="15.75" customHeight="1" x14ac:dyDescent="0.35">
      <c r="B41" s="17" t="s">
        <v>7</v>
      </c>
      <c r="C41" s="42"/>
      <c r="D41" s="42"/>
      <c r="E41" s="13" t="s">
        <v>32</v>
      </c>
      <c r="H41" s="8"/>
    </row>
    <row r="42" spans="2:11" ht="15.75" customHeight="1" x14ac:dyDescent="0.35">
      <c r="B42" s="17" t="s">
        <v>13</v>
      </c>
      <c r="C42" s="42"/>
      <c r="D42" s="42"/>
      <c r="E42" s="13" t="s">
        <v>33</v>
      </c>
      <c r="H42" s="8"/>
    </row>
    <row r="43" spans="2:11" ht="15.75" customHeight="1" x14ac:dyDescent="0.35">
      <c r="B43" s="17" t="s">
        <v>12</v>
      </c>
      <c r="C43" s="42"/>
      <c r="D43" s="42"/>
      <c r="E43" s="13" t="s">
        <v>34</v>
      </c>
      <c r="H43" s="8"/>
    </row>
    <row r="44" spans="2:11" x14ac:dyDescent="0.35">
      <c r="B44" s="15" t="s">
        <v>18</v>
      </c>
      <c r="C44" s="80">
        <f>SUM(C39:C43)</f>
        <v>0</v>
      </c>
      <c r="D44" s="81"/>
      <c r="E44" s="11"/>
      <c r="H44" s="8"/>
    </row>
    <row r="45" spans="2:11" x14ac:dyDescent="0.35">
      <c r="B45" s="15" t="s">
        <v>19</v>
      </c>
      <c r="C45" s="82">
        <f>SUM(C39:C40)+(C41*(D41/52))+(C42*(D42/52))+(C43*(D43/52))</f>
        <v>0</v>
      </c>
      <c r="D45" s="83"/>
      <c r="E45" s="11"/>
      <c r="H45" s="8"/>
    </row>
    <row r="46" spans="2:11" ht="45" customHeight="1" x14ac:dyDescent="0.35">
      <c r="B46" s="78" t="s">
        <v>36</v>
      </c>
      <c r="C46" s="79"/>
      <c r="D46" s="79"/>
      <c r="E46" s="79"/>
      <c r="F46" s="79"/>
      <c r="G46" s="79"/>
      <c r="H46" s="12"/>
    </row>
    <row r="48" spans="2:11" ht="30" customHeight="1" x14ac:dyDescent="0.35">
      <c r="B48" s="77" t="s">
        <v>64</v>
      </c>
      <c r="C48" s="77"/>
      <c r="D48" s="77"/>
      <c r="E48" s="77"/>
      <c r="F48" s="77"/>
      <c r="G48" s="77"/>
      <c r="H48" s="77"/>
      <c r="I48" s="44"/>
      <c r="J48" s="44"/>
    </row>
  </sheetData>
  <sheetProtection algorithmName="SHA-512" hashValue="pH4HiQq1BbVAKziNF1vwSDzb6jCrVWhjDacB8hrVcQeDNIaS2tLDEnswqTusqjBcHus0yypCUr/icLp3gm+ElQ==" saltValue="t0MmUZOsZtmHKJ+1y+MJ5Q==" spinCount="100000" sheet="1" objects="1" scenarios="1"/>
  <protectedRanges>
    <protectedRange sqref="E44:E45 C17:C18" name="Boats"/>
  </protectedRanges>
  <mergeCells count="13">
    <mergeCell ref="B12:H12"/>
    <mergeCell ref="C17:E17"/>
    <mergeCell ref="B20:H20"/>
    <mergeCell ref="B21:H22"/>
    <mergeCell ref="B30:G30"/>
    <mergeCell ref="B14:H14"/>
    <mergeCell ref="B16:E16"/>
    <mergeCell ref="B48:H48"/>
    <mergeCell ref="B46:G46"/>
    <mergeCell ref="C44:D44"/>
    <mergeCell ref="C45:D45"/>
    <mergeCell ref="B32:H32"/>
    <mergeCell ref="B33:H34"/>
  </mergeCells>
  <dataValidations count="1">
    <dataValidation type="whole" operator="greaterThan" allowBlank="1" showInputMessage="1" showErrorMessage="1" sqref="C39:C43 D40:D43" xr:uid="{B00EF0E7-DEC1-4754-84F2-1FB8FF0B180C}">
      <formula1>-1</formula1>
    </dataValidation>
  </dataValidations>
  <hyperlinks>
    <hyperlink ref="B48:H48" location="'Summary Tables'!A1" display="TO SEE YOUR RESULTS, CLICK ON THE &quot;SUMMARY TABLES&quot; TAB." xr:uid="{D9F42291-7AD1-489A-8CCE-3569A679802A}"/>
  </hyperlinks>
  <pageMargins left="0.7" right="0.7" top="0.75" bottom="0.75" header="0.3" footer="0.3"/>
  <pageSetup orientation="portrait" horizontalDpi="4294967293" verticalDpi="0" r:id="rId1"/>
  <ignoredErrors>
    <ignoredError sqref="C44"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Note: This calculator is for non-tourism businesses only. For marinas, hire, charter, passenger boats, peer-to-peer and other tourism services, please complete British Marine's Boating Tourism Economic Impact Calculator. " xr:uid="{1D997B6E-7222-41C4-A4FA-BB73FEC6AF08}">
          <x14:formula1>
            <xm:f>Ref!$A$1:$A$11</xm:f>
          </x14:formula1>
          <xm:sqref>C17:E17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7629-7DED-421A-82B3-918E56E8C8C7}">
  <dimension ref="A1:A13"/>
  <sheetViews>
    <sheetView workbookViewId="0">
      <selection activeCell="A13" sqref="A13"/>
    </sheetView>
  </sheetViews>
  <sheetFormatPr defaultRowHeight="14.5" x14ac:dyDescent="0.35"/>
  <cols>
    <col min="1" max="1" width="31.26953125" style="40" customWidth="1"/>
  </cols>
  <sheetData>
    <row r="1" spans="1:1" x14ac:dyDescent="0.35">
      <c r="A1" s="40" t="s">
        <v>50</v>
      </c>
    </row>
    <row r="2" spans="1:1" x14ac:dyDescent="0.35">
      <c r="A2" s="40" t="s">
        <v>72</v>
      </c>
    </row>
    <row r="3" spans="1:1" x14ac:dyDescent="0.35">
      <c r="A3" s="40" t="s">
        <v>51</v>
      </c>
    </row>
    <row r="4" spans="1:1" x14ac:dyDescent="0.35">
      <c r="A4" s="40" t="s">
        <v>66</v>
      </c>
    </row>
    <row r="5" spans="1:1" x14ac:dyDescent="0.35">
      <c r="A5" s="40" t="s">
        <v>73</v>
      </c>
    </row>
    <row r="6" spans="1:1" x14ac:dyDescent="0.35">
      <c r="A6" s="40" t="s">
        <v>67</v>
      </c>
    </row>
    <row r="7" spans="1:1" x14ac:dyDescent="0.35">
      <c r="A7" s="40" t="s">
        <v>52</v>
      </c>
    </row>
    <row r="8" spans="1:1" x14ac:dyDescent="0.35">
      <c r="A8" s="40" t="s">
        <v>54</v>
      </c>
    </row>
    <row r="9" spans="1:1" x14ac:dyDescent="0.35">
      <c r="A9" s="40" t="s">
        <v>70</v>
      </c>
    </row>
    <row r="10" spans="1:1" x14ac:dyDescent="0.35">
      <c r="A10" s="40" t="s">
        <v>71</v>
      </c>
    </row>
    <row r="11" spans="1:1" x14ac:dyDescent="0.35">
      <c r="A11" s="40" t="s">
        <v>69</v>
      </c>
    </row>
    <row r="12" spans="1:1" x14ac:dyDescent="0.35">
      <c r="A12" s="40" t="s">
        <v>53</v>
      </c>
    </row>
    <row r="13" spans="1:1" x14ac:dyDescent="0.35">
      <c r="A13" s="40"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59069-EE7C-489F-87A0-C19F925E58D6}">
  <dimension ref="A1:F8"/>
  <sheetViews>
    <sheetView showGridLines="0" workbookViewId="0">
      <selection activeCell="E8" sqref="E8"/>
    </sheetView>
  </sheetViews>
  <sheetFormatPr defaultRowHeight="14.5" x14ac:dyDescent="0.35"/>
  <cols>
    <col min="1" max="1" width="39.54296875" customWidth="1"/>
    <col min="2" max="5" width="18.81640625" customWidth="1"/>
    <col min="6" max="6" width="15" customWidth="1"/>
    <col min="7" max="10" width="14.54296875" customWidth="1"/>
  </cols>
  <sheetData>
    <row r="1" spans="1:6" x14ac:dyDescent="0.35">
      <c r="A1" s="26" t="s">
        <v>21</v>
      </c>
      <c r="B1" s="28" t="str">
        <f>Calculator!C17</f>
        <v>Boatbuilder</v>
      </c>
      <c r="C1" s="29"/>
      <c r="D1" s="29"/>
      <c r="E1" s="29"/>
      <c r="F1" s="30"/>
    </row>
    <row r="2" spans="1:6" x14ac:dyDescent="0.35">
      <c r="A2" s="22"/>
      <c r="B2" s="27"/>
    </row>
    <row r="3" spans="1:6" ht="33" customHeight="1" x14ac:dyDescent="0.35">
      <c r="A3" s="22"/>
      <c r="B3" s="100" t="s">
        <v>65</v>
      </c>
      <c r="C3" s="101"/>
      <c r="D3" s="101"/>
      <c r="E3" s="102"/>
    </row>
    <row r="4" spans="1:6" x14ac:dyDescent="0.35">
      <c r="A4" s="26" t="s">
        <v>23</v>
      </c>
      <c r="B4" s="23" t="s">
        <v>1</v>
      </c>
      <c r="C4" s="23" t="s">
        <v>22</v>
      </c>
      <c r="D4" s="23" t="s">
        <v>60</v>
      </c>
      <c r="E4" s="23" t="s">
        <v>2</v>
      </c>
    </row>
    <row r="5" spans="1:6" x14ac:dyDescent="0.35">
      <c r="A5" s="24" t="s">
        <v>26</v>
      </c>
      <c r="B5" s="25">
        <f>Calculator!C26</f>
        <v>0</v>
      </c>
      <c r="C5" s="31"/>
      <c r="D5" s="31"/>
      <c r="E5" s="25">
        <f t="shared" ref="E5:E6" si="0">SUM(B5:C5)</f>
        <v>0</v>
      </c>
    </row>
    <row r="6" spans="1:6" x14ac:dyDescent="0.35">
      <c r="A6" s="24" t="s">
        <v>31</v>
      </c>
      <c r="B6" s="25">
        <f>Calculator!C28</f>
        <v>0</v>
      </c>
      <c r="C6" s="31"/>
      <c r="D6" s="31"/>
      <c r="E6" s="25">
        <f t="shared" si="0"/>
        <v>0</v>
      </c>
    </row>
    <row r="7" spans="1:6" x14ac:dyDescent="0.35">
      <c r="A7" s="24" t="s">
        <v>24</v>
      </c>
      <c r="B7" s="25">
        <f>B5-B6</f>
        <v>0</v>
      </c>
      <c r="C7" s="25">
        <f>VLOOKUP(B$1,Multipliers!A$3:G$15,4,FALSE)*B7</f>
        <v>0</v>
      </c>
      <c r="D7" s="25">
        <f>VLOOKUP(B$1,Multipliers!A$3:G$15,6,FALSE)*C7</f>
        <v>0</v>
      </c>
      <c r="E7" s="25">
        <f>SUM(B7:D7)</f>
        <v>0</v>
      </c>
    </row>
    <row r="8" spans="1:6" x14ac:dyDescent="0.35">
      <c r="A8" s="24" t="s">
        <v>28</v>
      </c>
      <c r="B8" s="66">
        <f>Calculator!C45</f>
        <v>0</v>
      </c>
      <c r="C8" s="66">
        <f>VLOOKUP(B$1,Multipliers!A$3:G$10,5,FALSE)*B$8</f>
        <v>0</v>
      </c>
      <c r="D8" s="66">
        <f>VLOOKUP(B$1,Multipliers!A$3:G$15,7,FALSE)*C8</f>
        <v>0</v>
      </c>
      <c r="E8" s="66">
        <f>SUM(B8:D8)</f>
        <v>0</v>
      </c>
    </row>
  </sheetData>
  <mergeCells count="1">
    <mergeCell ref="B3:E3"/>
  </mergeCells>
  <phoneticPr fontId="21" type="noConversion"/>
  <pageMargins left="0.7" right="0.7" top="0.75" bottom="0.75" header="0.3" footer="0.3"/>
  <pageSetup orientation="portrait" horizontalDpi="4294967293" verticalDpi="0" r:id="rId1"/>
  <ignoredErrors>
    <ignoredError sqref="E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6EAD-68F1-4F28-A1AC-60F21EB90778}">
  <dimension ref="A1:G29"/>
  <sheetViews>
    <sheetView showGridLines="0" workbookViewId="0">
      <selection activeCell="D19" sqref="D19"/>
    </sheetView>
  </sheetViews>
  <sheetFormatPr defaultRowHeight="14.5" x14ac:dyDescent="0.35"/>
  <cols>
    <col min="1" max="1" width="65" customWidth="1"/>
    <col min="2" max="3" width="12.81640625" customWidth="1"/>
    <col min="4" max="5" width="20.26953125" customWidth="1"/>
    <col min="6" max="9" width="19.81640625" customWidth="1"/>
    <col min="10" max="11" width="13.26953125" customWidth="1"/>
  </cols>
  <sheetData>
    <row r="1" spans="1:7" ht="28.5" customHeight="1" x14ac:dyDescent="0.35">
      <c r="A1" s="26" t="s">
        <v>29</v>
      </c>
      <c r="B1" s="100" t="s">
        <v>57</v>
      </c>
      <c r="C1" s="101"/>
      <c r="D1" s="35" t="s">
        <v>58</v>
      </c>
      <c r="E1" s="35" t="s">
        <v>59</v>
      </c>
      <c r="F1" s="45" t="s">
        <v>58</v>
      </c>
      <c r="G1" s="45" t="s">
        <v>59</v>
      </c>
    </row>
    <row r="2" spans="1:7" x14ac:dyDescent="0.35">
      <c r="A2" s="26" t="s">
        <v>3</v>
      </c>
      <c r="B2" s="23" t="s">
        <v>27</v>
      </c>
      <c r="C2" s="23" t="s">
        <v>25</v>
      </c>
      <c r="D2" s="23" t="s">
        <v>22</v>
      </c>
      <c r="E2" s="23" t="s">
        <v>22</v>
      </c>
      <c r="F2" s="23" t="s">
        <v>60</v>
      </c>
      <c r="G2" s="23" t="s">
        <v>60</v>
      </c>
    </row>
    <row r="3" spans="1:7" x14ac:dyDescent="0.35">
      <c r="A3" s="24" t="s">
        <v>50</v>
      </c>
      <c r="B3" s="67">
        <v>0.34</v>
      </c>
      <c r="C3" s="67">
        <v>0.32963988919667592</v>
      </c>
      <c r="D3" s="38">
        <v>0.9</v>
      </c>
      <c r="E3" s="38">
        <v>0.9</v>
      </c>
      <c r="F3" s="38">
        <v>0.26</v>
      </c>
      <c r="G3" s="38">
        <v>0.36</v>
      </c>
    </row>
    <row r="4" spans="1:7" x14ac:dyDescent="0.35">
      <c r="A4" s="24" t="s">
        <v>72</v>
      </c>
      <c r="B4" s="67">
        <v>0.31</v>
      </c>
      <c r="C4" s="67">
        <v>0.26</v>
      </c>
      <c r="D4" s="38">
        <v>0.9</v>
      </c>
      <c r="E4" s="38">
        <v>0.9</v>
      </c>
      <c r="F4" s="38">
        <v>0.26</v>
      </c>
      <c r="G4" s="38">
        <v>0.36</v>
      </c>
    </row>
    <row r="5" spans="1:7" x14ac:dyDescent="0.35">
      <c r="A5" s="24" t="s">
        <v>51</v>
      </c>
      <c r="B5" s="67">
        <v>0.38</v>
      </c>
      <c r="C5" s="67">
        <v>0.26</v>
      </c>
      <c r="D5" s="38">
        <v>0.9</v>
      </c>
      <c r="E5" s="38">
        <v>0.9</v>
      </c>
      <c r="F5" s="38">
        <v>0.26</v>
      </c>
      <c r="G5" s="38">
        <v>0.36</v>
      </c>
    </row>
    <row r="6" spans="1:7" s="74" customFormat="1" x14ac:dyDescent="0.35">
      <c r="A6" s="73" t="s">
        <v>66</v>
      </c>
      <c r="B6" s="70">
        <v>0.34</v>
      </c>
      <c r="C6" s="70">
        <v>0.16</v>
      </c>
      <c r="D6" s="71">
        <v>0.74</v>
      </c>
      <c r="E6" s="71">
        <v>0.68</v>
      </c>
      <c r="F6" s="71">
        <v>0.21</v>
      </c>
      <c r="G6" s="71">
        <v>0.17</v>
      </c>
    </row>
    <row r="7" spans="1:7" s="74" customFormat="1" x14ac:dyDescent="0.35">
      <c r="A7" s="73" t="s">
        <v>73</v>
      </c>
      <c r="B7" s="70">
        <v>0.27</v>
      </c>
      <c r="C7" s="70">
        <v>0.19</v>
      </c>
      <c r="D7" s="71">
        <v>0.79</v>
      </c>
      <c r="E7" s="71">
        <v>0.77</v>
      </c>
      <c r="F7" s="71">
        <v>0.21</v>
      </c>
      <c r="G7" s="71">
        <v>0.17</v>
      </c>
    </row>
    <row r="8" spans="1:7" s="74" customFormat="1" x14ac:dyDescent="0.35">
      <c r="A8" s="73" t="s">
        <v>67</v>
      </c>
      <c r="B8" s="70">
        <v>0.34</v>
      </c>
      <c r="C8" s="70">
        <v>0.19</v>
      </c>
      <c r="D8" s="71">
        <v>0.79</v>
      </c>
      <c r="E8" s="71">
        <v>0.77</v>
      </c>
      <c r="F8" s="71">
        <v>0.21</v>
      </c>
      <c r="G8" s="71">
        <v>0.17</v>
      </c>
    </row>
    <row r="9" spans="1:7" s="74" customFormat="1" x14ac:dyDescent="0.35">
      <c r="A9" s="73" t="s">
        <v>52</v>
      </c>
      <c r="B9" s="70">
        <v>0.44</v>
      </c>
      <c r="C9" s="70">
        <v>0.31</v>
      </c>
      <c r="D9" s="71">
        <v>0.9</v>
      </c>
      <c r="E9" s="71">
        <v>0.9</v>
      </c>
      <c r="F9" s="71">
        <v>0.28999999999999998</v>
      </c>
      <c r="G9" s="71">
        <v>0.39</v>
      </c>
    </row>
    <row r="10" spans="1:7" s="74" customFormat="1" x14ac:dyDescent="0.35">
      <c r="A10" s="73" t="s">
        <v>54</v>
      </c>
      <c r="B10" s="70">
        <v>0.36</v>
      </c>
      <c r="C10" s="70">
        <v>0.31</v>
      </c>
      <c r="D10" s="71">
        <v>0.64</v>
      </c>
      <c r="E10" s="71">
        <v>0.63</v>
      </c>
      <c r="F10" s="71">
        <v>0.25</v>
      </c>
      <c r="G10" s="71">
        <v>0.15</v>
      </c>
    </row>
    <row r="11" spans="1:7" s="74" customFormat="1" x14ac:dyDescent="0.35">
      <c r="A11" s="75" t="s">
        <v>70</v>
      </c>
      <c r="B11" s="70">
        <v>0.56000000000000005</v>
      </c>
      <c r="C11" s="70">
        <v>0.60846465915774928</v>
      </c>
      <c r="D11" s="71">
        <v>0.64</v>
      </c>
      <c r="E11" s="71">
        <v>0.63</v>
      </c>
      <c r="F11" s="71">
        <v>0.25</v>
      </c>
      <c r="G11" s="71">
        <v>0.15</v>
      </c>
    </row>
    <row r="12" spans="1:7" s="74" customFormat="1" x14ac:dyDescent="0.35">
      <c r="A12" s="75" t="s">
        <v>71</v>
      </c>
      <c r="B12" s="70">
        <v>0.57999999999999996</v>
      </c>
      <c r="C12" s="70">
        <v>0.55652128565716963</v>
      </c>
      <c r="D12" s="71">
        <v>0.64</v>
      </c>
      <c r="E12" s="71">
        <v>0.63</v>
      </c>
      <c r="F12" s="71">
        <v>0.25</v>
      </c>
      <c r="G12" s="71">
        <v>0.15</v>
      </c>
    </row>
    <row r="13" spans="1:7" s="74" customFormat="1" x14ac:dyDescent="0.35">
      <c r="A13" s="75" t="s">
        <v>69</v>
      </c>
      <c r="B13" s="70">
        <v>0.63</v>
      </c>
      <c r="C13" s="70">
        <v>0.62</v>
      </c>
      <c r="D13" s="71">
        <v>0.64</v>
      </c>
      <c r="E13" s="71">
        <v>0.63</v>
      </c>
      <c r="F13" s="71">
        <v>0.25</v>
      </c>
      <c r="G13" s="71">
        <v>0.15</v>
      </c>
    </row>
    <row r="14" spans="1:7" s="74" customFormat="1" x14ac:dyDescent="0.35">
      <c r="A14" s="73" t="s">
        <v>53</v>
      </c>
      <c r="B14" s="70">
        <v>0.62</v>
      </c>
      <c r="C14" s="70">
        <v>0.76</v>
      </c>
      <c r="D14" s="71">
        <v>0.64</v>
      </c>
      <c r="E14" s="71">
        <v>0.63</v>
      </c>
      <c r="F14" s="71">
        <v>0.25</v>
      </c>
      <c r="G14" s="71">
        <v>0.15</v>
      </c>
    </row>
    <row r="15" spans="1:7" s="74" customFormat="1" x14ac:dyDescent="0.35">
      <c r="A15" s="73" t="s">
        <v>55</v>
      </c>
      <c r="B15" s="70">
        <v>0.55000000000000004</v>
      </c>
      <c r="C15" s="70">
        <v>0.57099718896298379</v>
      </c>
      <c r="D15" s="71">
        <v>0.64</v>
      </c>
      <c r="E15" s="71">
        <v>0.63</v>
      </c>
      <c r="F15" s="71">
        <v>0.25</v>
      </c>
      <c r="G15" s="71">
        <v>0.15</v>
      </c>
    </row>
    <row r="16" spans="1:7" x14ac:dyDescent="0.35">
      <c r="A16" s="34"/>
      <c r="B16" s="32"/>
      <c r="C16" s="32"/>
      <c r="D16" s="33"/>
      <c r="E16" s="33"/>
      <c r="F16" s="33"/>
      <c r="G16" s="33"/>
    </row>
    <row r="17" spans="1:7" x14ac:dyDescent="0.35">
      <c r="A17" s="36" t="s">
        <v>56</v>
      </c>
      <c r="B17" s="36"/>
      <c r="C17" s="36"/>
      <c r="D17" s="36"/>
      <c r="E17" s="36"/>
      <c r="F17" s="36"/>
      <c r="G17" s="33"/>
    </row>
    <row r="18" spans="1:7" x14ac:dyDescent="0.35">
      <c r="B18" s="62"/>
      <c r="C18" s="22"/>
    </row>
    <row r="19" spans="1:7" x14ac:dyDescent="0.35">
      <c r="B19" s="63"/>
      <c r="C19" s="64"/>
      <c r="D19" s="65"/>
      <c r="E19" s="63"/>
      <c r="F19" s="72"/>
    </row>
    <row r="20" spans="1:7" x14ac:dyDescent="0.35">
      <c r="A20" s="37"/>
      <c r="B20" s="63"/>
      <c r="C20" s="64"/>
      <c r="E20" s="63"/>
      <c r="F20" s="64"/>
    </row>
    <row r="21" spans="1:7" x14ac:dyDescent="0.35">
      <c r="A21" s="37"/>
      <c r="B21" s="63"/>
      <c r="C21" s="22"/>
      <c r="E21" s="63"/>
      <c r="F21" s="22"/>
    </row>
    <row r="22" spans="1:7" x14ac:dyDescent="0.35">
      <c r="A22" s="37"/>
      <c r="B22" s="65"/>
      <c r="E22" s="65"/>
      <c r="F22" s="65"/>
    </row>
    <row r="23" spans="1:7" x14ac:dyDescent="0.35">
      <c r="A23" s="37"/>
    </row>
    <row r="24" spans="1:7" x14ac:dyDescent="0.35">
      <c r="A24" s="37"/>
      <c r="B24" s="22"/>
      <c r="C24" s="22"/>
      <c r="D24" s="22"/>
      <c r="E24" s="22"/>
      <c r="F24" s="22"/>
    </row>
    <row r="25" spans="1:7" x14ac:dyDescent="0.35">
      <c r="B25" s="22"/>
      <c r="C25" s="62"/>
      <c r="D25" s="62"/>
      <c r="E25" s="61"/>
      <c r="F25" s="61"/>
    </row>
    <row r="26" spans="1:7" x14ac:dyDescent="0.35">
      <c r="B26" s="22"/>
      <c r="C26" s="62"/>
      <c r="D26" s="62"/>
      <c r="E26" s="61"/>
      <c r="F26" s="61"/>
    </row>
    <row r="27" spans="1:7" x14ac:dyDescent="0.35">
      <c r="B27" s="22"/>
      <c r="C27" s="62"/>
      <c r="D27" s="62"/>
      <c r="E27" s="61"/>
      <c r="F27" s="61"/>
    </row>
    <row r="28" spans="1:7" x14ac:dyDescent="0.35">
      <c r="C28" s="65"/>
      <c r="D28" s="65"/>
      <c r="E28" s="68"/>
      <c r="F28" s="68"/>
    </row>
    <row r="29" spans="1:7" x14ac:dyDescent="0.35">
      <c r="D29" s="69"/>
      <c r="F29" s="69"/>
    </row>
  </sheetData>
  <mergeCells count="1">
    <mergeCell ref="B1:C1"/>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BC432-67E5-49A4-8E79-9E905CBADCD8}">
  <dimension ref="A3:F19"/>
  <sheetViews>
    <sheetView showGridLines="0" zoomScale="90" zoomScaleNormal="90" workbookViewId="0">
      <selection activeCell="B18" sqref="B18:E18"/>
    </sheetView>
  </sheetViews>
  <sheetFormatPr defaultRowHeight="14.5" x14ac:dyDescent="0.35"/>
  <cols>
    <col min="1" max="1" width="25.26953125" customWidth="1"/>
    <col min="2" max="2" width="30.81640625" customWidth="1"/>
    <col min="3" max="6" width="25.26953125" customWidth="1"/>
    <col min="7" max="7" width="23.54296875" customWidth="1"/>
    <col min="8" max="8" width="21.81640625" customWidth="1"/>
  </cols>
  <sheetData>
    <row r="3" spans="1:6" x14ac:dyDescent="0.35">
      <c r="A3" s="22"/>
      <c r="B3" s="22"/>
      <c r="C3" s="22"/>
      <c r="D3" s="22"/>
    </row>
    <row r="4" spans="1:6" ht="28.5" x14ac:dyDescent="0.35">
      <c r="A4" s="84" t="s">
        <v>37</v>
      </c>
      <c r="B4" s="84"/>
      <c r="C4" s="84"/>
      <c r="D4" s="84"/>
      <c r="E4" s="84"/>
      <c r="F4" s="84"/>
    </row>
    <row r="5" spans="1:6" s="2" customFormat="1" ht="43.5" customHeight="1" x14ac:dyDescent="0.35">
      <c r="A5" s="85" t="s">
        <v>75</v>
      </c>
      <c r="B5" s="86"/>
      <c r="C5" s="86"/>
      <c r="D5" s="86"/>
      <c r="E5" s="86"/>
      <c r="F5" s="87"/>
    </row>
    <row r="6" spans="1:6" ht="60.75" customHeight="1" x14ac:dyDescent="0.35">
      <c r="A6" s="85"/>
      <c r="B6" s="86"/>
      <c r="C6" s="86"/>
      <c r="D6" s="86"/>
      <c r="E6" s="86"/>
      <c r="F6" s="87"/>
    </row>
    <row r="7" spans="1:6" x14ac:dyDescent="0.35">
      <c r="A7" s="7"/>
      <c r="B7" s="3"/>
      <c r="C7" s="3"/>
      <c r="D7" s="3"/>
      <c r="E7" s="3"/>
      <c r="F7" s="8"/>
    </row>
    <row r="8" spans="1:6" x14ac:dyDescent="0.35">
      <c r="B8" s="51" t="s">
        <v>0</v>
      </c>
      <c r="C8" s="52" t="s">
        <v>61</v>
      </c>
      <c r="D8" s="39"/>
      <c r="F8" s="59"/>
    </row>
    <row r="9" spans="1:6" x14ac:dyDescent="0.35">
      <c r="B9" s="53" t="s">
        <v>38</v>
      </c>
      <c r="C9" s="54">
        <f>Calculations!B5</f>
        <v>0</v>
      </c>
      <c r="D9" s="39"/>
      <c r="F9" s="59"/>
    </row>
    <row r="10" spans="1:6" x14ac:dyDescent="0.35">
      <c r="B10" s="55" t="s">
        <v>41</v>
      </c>
      <c r="C10" s="56">
        <f>Calculations!B7</f>
        <v>0</v>
      </c>
      <c r="D10" s="39"/>
      <c r="F10" s="59"/>
    </row>
    <row r="11" spans="1:6" x14ac:dyDescent="0.35">
      <c r="B11" s="55" t="s">
        <v>42</v>
      </c>
      <c r="C11" s="56">
        <f>Calculations!C7</f>
        <v>0</v>
      </c>
      <c r="D11" s="39"/>
      <c r="F11" s="59"/>
    </row>
    <row r="12" spans="1:6" x14ac:dyDescent="0.35">
      <c r="B12" s="53" t="s">
        <v>43</v>
      </c>
      <c r="C12" s="54">
        <f>SUM(C10:C11)</f>
        <v>0</v>
      </c>
      <c r="D12" s="39"/>
      <c r="F12" s="59"/>
    </row>
    <row r="13" spans="1:6" x14ac:dyDescent="0.35">
      <c r="B13" s="55" t="s">
        <v>44</v>
      </c>
      <c r="C13" s="57">
        <f>Calculations!B8</f>
        <v>0</v>
      </c>
      <c r="D13" s="39"/>
      <c r="F13" s="59"/>
    </row>
    <row r="14" spans="1:6" x14ac:dyDescent="0.35">
      <c r="B14" s="55" t="s">
        <v>45</v>
      </c>
      <c r="C14" s="57">
        <f>Calculations!C8</f>
        <v>0</v>
      </c>
      <c r="D14" s="39"/>
      <c r="F14" s="59"/>
    </row>
    <row r="15" spans="1:6" x14ac:dyDescent="0.35">
      <c r="B15" s="53" t="s">
        <v>46</v>
      </c>
      <c r="C15" s="58">
        <f>SUM(C13:C14)</f>
        <v>0</v>
      </c>
      <c r="D15" s="39"/>
      <c r="F15" s="59"/>
    </row>
    <row r="16" spans="1:6" x14ac:dyDescent="0.35">
      <c r="A16" s="46"/>
      <c r="B16" s="47"/>
      <c r="C16" s="47"/>
      <c r="D16" s="47"/>
      <c r="E16" s="3"/>
      <c r="F16" s="8"/>
    </row>
    <row r="17" spans="1:6" ht="27.75" customHeight="1" x14ac:dyDescent="0.35">
      <c r="A17" s="48"/>
      <c r="B17" s="103" t="s">
        <v>39</v>
      </c>
      <c r="C17" s="103"/>
      <c r="D17" s="103"/>
      <c r="E17" s="103"/>
      <c r="F17" s="50"/>
    </row>
    <row r="18" spans="1:6" ht="30.75" customHeight="1" x14ac:dyDescent="0.35">
      <c r="A18" s="49"/>
      <c r="B18" s="103" t="s">
        <v>40</v>
      </c>
      <c r="C18" s="103"/>
      <c r="D18" s="103"/>
      <c r="E18" s="103"/>
      <c r="F18" s="50"/>
    </row>
    <row r="19" spans="1:6" x14ac:dyDescent="0.35">
      <c r="A19" s="92"/>
      <c r="B19" s="93"/>
      <c r="C19" s="93"/>
      <c r="D19" s="93"/>
      <c r="E19" s="93"/>
      <c r="F19" s="12"/>
    </row>
  </sheetData>
  <sheetProtection algorithmName="SHA-512" hashValue="IJ2pfhHJEBY3Zg3ozrvvgM8jJ87G2e6GKDFHOkmdukjcnWk7gGRVxKBCFekkJIStR3qv746RMe38HBgFG/oADA==" saltValue="AzCx/aY1YTi9Grh3JImaAQ==" spinCount="100000" sheet="1" objects="1" scenarios="1" selectLockedCells="1" selectUnlockedCells="1"/>
  <mergeCells count="5">
    <mergeCell ref="A4:F4"/>
    <mergeCell ref="A5:F6"/>
    <mergeCell ref="A19:E19"/>
    <mergeCell ref="B17:E17"/>
    <mergeCell ref="B18:E18"/>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Calculator</vt:lpstr>
      <vt:lpstr>Ref</vt:lpstr>
      <vt:lpstr>Calculations</vt:lpstr>
      <vt:lpstr>Multipliers</vt:lpstr>
      <vt:lpstr>Summary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Alastair Wilson</dc:creator>
  <cp:lastModifiedBy>Fi Edwards</cp:lastModifiedBy>
  <dcterms:created xsi:type="dcterms:W3CDTF">2020-05-08T17:55:59Z</dcterms:created>
  <dcterms:modified xsi:type="dcterms:W3CDTF">2020-07-30T15:22:57Z</dcterms:modified>
</cp:coreProperties>
</file>